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itheral\Documents\2024\PDFs for website\"/>
    </mc:Choice>
  </mc:AlternateContent>
  <bookViews>
    <workbookView xWindow="0" yWindow="0" windowWidth="23040" windowHeight="10224"/>
  </bookViews>
  <sheets>
    <sheet name="January 202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36" i="1"/>
  <c r="E44" i="1"/>
  <c r="D17" i="1"/>
  <c r="D7" i="1"/>
  <c r="C7" i="1"/>
  <c r="C6" i="1"/>
  <c r="C14" i="1"/>
  <c r="C17" i="1"/>
  <c r="C31" i="1" l="1"/>
  <c r="B31" i="1"/>
  <c r="D30" i="1"/>
  <c r="D29" i="1"/>
  <c r="D28" i="1"/>
  <c r="D31" i="1" s="1"/>
  <c r="D20" i="1"/>
  <c r="C20" i="1"/>
  <c r="B20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0" i="1" l="1"/>
</calcChain>
</file>

<file path=xl/sharedStrings.xml><?xml version="1.0" encoding="utf-8"?>
<sst xmlns="http://schemas.openxmlformats.org/spreadsheetml/2006/main" count="40" uniqueCount="40">
  <si>
    <t>CLITHERALL TOWNSHIP</t>
  </si>
  <si>
    <t>For The Period</t>
  </si>
  <si>
    <t>Fund Balance</t>
  </si>
  <si>
    <t>BEGINNING BALANCE</t>
  </si>
  <si>
    <t>RECEIPTS</t>
  </si>
  <si>
    <t>DISBURSEMENTS</t>
  </si>
  <si>
    <t>ENDING BALANCE</t>
  </si>
  <si>
    <t>General Fund - 100</t>
  </si>
  <si>
    <t>Road &amp; Bridge - 201</t>
  </si>
  <si>
    <t xml:space="preserve">   Sign Replacement</t>
  </si>
  <si>
    <t xml:space="preserve">   Backsloping</t>
  </si>
  <si>
    <t xml:space="preserve">   BLMP Truck</t>
  </si>
  <si>
    <t xml:space="preserve">   Seal Coating</t>
  </si>
  <si>
    <t>Gas Tax</t>
  </si>
  <si>
    <t>CARES Funding</t>
  </si>
  <si>
    <t>Fire Fund - 225</t>
  </si>
  <si>
    <t>Fire Equipment</t>
  </si>
  <si>
    <t>Capital Projects</t>
  </si>
  <si>
    <t>Veteran Park - 404</t>
  </si>
  <si>
    <t>Town Hall</t>
  </si>
  <si>
    <t>TOTAL</t>
  </si>
  <si>
    <t>Respectfully Submitted</t>
  </si>
  <si>
    <t>Miranda Van Santen, Treasurer</t>
  </si>
  <si>
    <t>Fund</t>
  </si>
  <si>
    <t>Levy Budget</t>
  </si>
  <si>
    <t>Actual</t>
  </si>
  <si>
    <t>Difference</t>
  </si>
  <si>
    <t>General</t>
  </si>
  <si>
    <t>R &amp; B</t>
  </si>
  <si>
    <t>Fire</t>
  </si>
  <si>
    <t xml:space="preserve">     Outstanding Checks</t>
  </si>
  <si>
    <t>Next Renewal 3/29/2024</t>
  </si>
  <si>
    <t>January Checking Balance 1/31/2024</t>
  </si>
  <si>
    <t>January CTAS Checking Balance 1/31/2024</t>
  </si>
  <si>
    <t>January BL Money Market Balance 1/31/2024</t>
  </si>
  <si>
    <t>January BL CD 1/31/2024</t>
  </si>
  <si>
    <t>January Underwood Money Market Balance 1/31/2024</t>
  </si>
  <si>
    <t>1/31/2024 Accounts Balance</t>
  </si>
  <si>
    <t>January 1 through January 31, 2024</t>
  </si>
  <si>
    <t>2024 Budget/Actual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</si>
</sst>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4" fontId="1" fillId="0" borderId="0" xfId="1" applyFont="1"/>
    <xf numFmtId="44" fontId="0" fillId="0" borderId="0" xfId="1" applyFont="1"/>
    <xf numFmtId="44" fontId="1" fillId="0" borderId="0" xfId="0" applyNumberFormat="1" applyFont="1"/>
    <xf numFmtId="44" fontId="1" fillId="0" borderId="1" xfId="1" applyFont="1" applyBorder="1"/>
    <xf numFmtId="0" fontId="2" fillId="0" borderId="0" xfId="0" applyFont="1"/>
    <xf numFmtId="44" fontId="5" fillId="0" borderId="0" xfId="1" applyFont="1"/>
    <xf numFmtId="44" fontId="5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4" zoomScale="83" workbookViewId="0">
      <selection activeCell="H37" sqref="H37"/>
    </sheetView>
  </sheetViews>
  <sheetFormatPr defaultColWidth="9.109375" defaultRowHeight="14.4" x14ac:dyDescent="0.3"/>
  <cols>
    <col min="1" max="1" width="20.88671875" style="1" customWidth="1"/>
    <col min="2" max="2" width="23.6640625" style="1" bestFit="1" customWidth="1"/>
    <col min="3" max="3" width="21.6640625" style="1" customWidth="1"/>
    <col min="4" max="4" width="15.6640625" style="1" customWidth="1"/>
    <col min="5" max="5" width="16.6640625" style="1" customWidth="1"/>
    <col min="6" max="6" width="12.109375" style="1" bestFit="1" customWidth="1"/>
    <col min="7" max="7" width="12.88671875" style="1" bestFit="1" customWidth="1"/>
    <col min="8" max="9" width="12.109375" style="1" bestFit="1" customWidth="1"/>
    <col min="10" max="10" width="9.109375" style="1"/>
    <col min="11" max="11" width="12.109375" style="1" bestFit="1" customWidth="1"/>
    <col min="12" max="12" width="9.109375" style="1"/>
    <col min="13" max="13" width="10.109375" style="1" bestFit="1" customWidth="1"/>
    <col min="14" max="16384" width="9.109375" style="1"/>
  </cols>
  <sheetData>
    <row r="1" spans="1:5" ht="15.6" x14ac:dyDescent="0.3">
      <c r="C1" s="2" t="s">
        <v>0</v>
      </c>
    </row>
    <row r="2" spans="1:5" x14ac:dyDescent="0.3">
      <c r="C2" s="3" t="s">
        <v>1</v>
      </c>
    </row>
    <row r="3" spans="1:5" x14ac:dyDescent="0.3">
      <c r="C3" s="4" t="s">
        <v>38</v>
      </c>
    </row>
    <row r="5" spans="1:5" x14ac:dyDescent="0.3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</row>
    <row r="6" spans="1:5" x14ac:dyDescent="0.3">
      <c r="A6" s="1" t="s">
        <v>7</v>
      </c>
      <c r="B6" s="6">
        <v>96263.319999999978</v>
      </c>
      <c r="C6" s="6">
        <f>100+2+2+216.8+8.08+6.42+269.11+0.2</f>
        <v>604.61000000000013</v>
      </c>
      <c r="D6" s="6">
        <f>400+104.5+1138.44+192+349.4+138.52+393.07+415.57+369.4+397.1+85+110</f>
        <v>4093.0000000000005</v>
      </c>
      <c r="E6" s="6">
        <f>B6+C6-D6</f>
        <v>92774.929999999978</v>
      </c>
    </row>
    <row r="7" spans="1:5" x14ac:dyDescent="0.3">
      <c r="A7" s="1" t="s">
        <v>8</v>
      </c>
      <c r="B7" s="6">
        <v>2704.4600000000282</v>
      </c>
      <c r="C7" s="7">
        <f>1696.21+50.48+50.21+38.37+11.53+10.32</f>
        <v>1857.12</v>
      </c>
      <c r="D7" s="6">
        <f>900+2242.5+2437.5+120</f>
        <v>5700</v>
      </c>
      <c r="E7" s="6">
        <f>B7+C7-D7</f>
        <v>-1138.4199999999719</v>
      </c>
    </row>
    <row r="8" spans="1:5" x14ac:dyDescent="0.3">
      <c r="A8" s="1" t="s">
        <v>9</v>
      </c>
      <c r="B8" s="6">
        <v>8351.5400000000009</v>
      </c>
      <c r="C8" s="6"/>
      <c r="D8" s="6"/>
      <c r="E8" s="6">
        <f t="shared" ref="E8:E16" si="0">B8+C8-D8</f>
        <v>8351.5400000000009</v>
      </c>
    </row>
    <row r="9" spans="1:5" x14ac:dyDescent="0.3">
      <c r="A9" s="1" t="s">
        <v>10</v>
      </c>
      <c r="B9" s="6">
        <v>62300</v>
      </c>
      <c r="C9" s="6"/>
      <c r="D9" s="6"/>
      <c r="E9" s="6">
        <f t="shared" si="0"/>
        <v>62300</v>
      </c>
    </row>
    <row r="10" spans="1:5" x14ac:dyDescent="0.3">
      <c r="A10" s="1" t="s">
        <v>11</v>
      </c>
      <c r="B10" s="6">
        <v>5945.83</v>
      </c>
      <c r="C10" s="6"/>
      <c r="D10" s="6"/>
      <c r="E10" s="6">
        <f t="shared" si="0"/>
        <v>5945.83</v>
      </c>
    </row>
    <row r="11" spans="1:5" x14ac:dyDescent="0.3">
      <c r="A11" t="s">
        <v>12</v>
      </c>
      <c r="B11" s="6">
        <v>54360.82</v>
      </c>
      <c r="C11" s="6"/>
      <c r="D11" s="7"/>
      <c r="E11" s="6">
        <f t="shared" si="0"/>
        <v>54360.82</v>
      </c>
    </row>
    <row r="12" spans="1:5" x14ac:dyDescent="0.3">
      <c r="A12" s="1" t="s">
        <v>13</v>
      </c>
      <c r="B12" s="6">
        <v>28661.65</v>
      </c>
      <c r="C12" s="6"/>
      <c r="D12" s="6"/>
      <c r="E12" s="6">
        <f t="shared" si="0"/>
        <v>28661.65</v>
      </c>
    </row>
    <row r="13" spans="1:5" x14ac:dyDescent="0.3">
      <c r="A13" t="s">
        <v>14</v>
      </c>
      <c r="B13" s="6">
        <v>45681.93</v>
      </c>
      <c r="C13" s="6"/>
      <c r="D13" s="6"/>
      <c r="E13" s="6">
        <f t="shared" si="0"/>
        <v>45681.93</v>
      </c>
    </row>
    <row r="14" spans="1:5" x14ac:dyDescent="0.3">
      <c r="A14" s="1" t="s">
        <v>15</v>
      </c>
      <c r="B14" s="6">
        <v>21982.430000000008</v>
      </c>
      <c r="C14" s="6">
        <f>291.85+8.68+8.64</f>
        <v>309.17</v>
      </c>
      <c r="D14" s="6"/>
      <c r="E14" s="6">
        <f t="shared" si="0"/>
        <v>22291.600000000006</v>
      </c>
    </row>
    <row r="15" spans="1:5" x14ac:dyDescent="0.3">
      <c r="A15" t="s">
        <v>16</v>
      </c>
      <c r="B15" s="6">
        <v>30000</v>
      </c>
      <c r="C15" s="6"/>
      <c r="D15" s="6"/>
      <c r="E15" s="6">
        <f t="shared" si="0"/>
        <v>30000</v>
      </c>
    </row>
    <row r="16" spans="1:5" x14ac:dyDescent="0.3">
      <c r="A16" s="1" t="s">
        <v>17</v>
      </c>
      <c r="B16" s="6">
        <v>0.88</v>
      </c>
      <c r="C16" s="6"/>
      <c r="D16" s="6"/>
      <c r="E16" s="6">
        <f t="shared" si="0"/>
        <v>0.88</v>
      </c>
    </row>
    <row r="17" spans="1:13" x14ac:dyDescent="0.3">
      <c r="A17" t="s">
        <v>18</v>
      </c>
      <c r="B17" s="6">
        <v>222.23999999999992</v>
      </c>
      <c r="C17" s="7">
        <f>76.47</f>
        <v>76.47</v>
      </c>
      <c r="D17" s="6">
        <f>43.93</f>
        <v>43.93</v>
      </c>
      <c r="E17" s="6">
        <f>B17+C17-D17</f>
        <v>254.77999999999992</v>
      </c>
    </row>
    <row r="18" spans="1:13" x14ac:dyDescent="0.3">
      <c r="A18" s="1" t="s">
        <v>19</v>
      </c>
      <c r="B18" s="6">
        <v>0</v>
      </c>
      <c r="C18" s="6"/>
      <c r="D18" s="6"/>
      <c r="E18" s="6">
        <f>B18+C18-D18</f>
        <v>0</v>
      </c>
    </row>
    <row r="19" spans="1:13" x14ac:dyDescent="0.3">
      <c r="B19" s="6"/>
      <c r="C19" s="6"/>
      <c r="D19" s="6"/>
      <c r="E19" s="6"/>
    </row>
    <row r="20" spans="1:13" x14ac:dyDescent="0.3">
      <c r="A20" s="1" t="s">
        <v>20</v>
      </c>
      <c r="B20" s="6">
        <f>SUM(B6:B19)</f>
        <v>356475.1</v>
      </c>
      <c r="C20" s="6">
        <f>SUM(C6:C18)</f>
        <v>2847.37</v>
      </c>
      <c r="D20" s="6">
        <f>SUM(D6:D18)</f>
        <v>9836.93</v>
      </c>
      <c r="E20" s="6">
        <f>SUM(E6:E18)</f>
        <v>349485.54000000004</v>
      </c>
    </row>
    <row r="22" spans="1:13" x14ac:dyDescent="0.3">
      <c r="E22" s="8"/>
      <c r="H22" s="8"/>
    </row>
    <row r="23" spans="1:13" x14ac:dyDescent="0.3">
      <c r="A23" s="1" t="s">
        <v>21</v>
      </c>
    </row>
    <row r="24" spans="1:13" x14ac:dyDescent="0.3">
      <c r="A24" t="s">
        <v>22</v>
      </c>
    </row>
    <row r="26" spans="1:13" x14ac:dyDescent="0.3">
      <c r="A26" t="s">
        <v>39</v>
      </c>
    </row>
    <row r="27" spans="1:13" x14ac:dyDescent="0.3">
      <c r="A27" s="5" t="s">
        <v>23</v>
      </c>
      <c r="B27" s="5" t="s">
        <v>24</v>
      </c>
      <c r="C27" s="5" t="s">
        <v>25</v>
      </c>
      <c r="D27" s="5" t="s">
        <v>26</v>
      </c>
      <c r="M27" s="8"/>
    </row>
    <row r="28" spans="1:13" x14ac:dyDescent="0.3">
      <c r="A28" s="1" t="s">
        <v>27</v>
      </c>
      <c r="B28" s="6">
        <v>32000</v>
      </c>
      <c r="C28" s="6"/>
      <c r="D28" s="6">
        <f>B28-C28</f>
        <v>32000</v>
      </c>
      <c r="I28" s="8"/>
    </row>
    <row r="29" spans="1:13" x14ac:dyDescent="0.3">
      <c r="A29" s="1" t="s">
        <v>28</v>
      </c>
      <c r="B29" s="6">
        <v>250000</v>
      </c>
      <c r="C29" s="6"/>
      <c r="D29" s="6">
        <f>B29-C29</f>
        <v>250000</v>
      </c>
    </row>
    <row r="30" spans="1:13" x14ac:dyDescent="0.3">
      <c r="A30" t="s">
        <v>29</v>
      </c>
      <c r="B30" s="9">
        <v>43000</v>
      </c>
      <c r="C30" s="9"/>
      <c r="D30" s="9">
        <f>B30-C30</f>
        <v>43000</v>
      </c>
      <c r="F30" s="8"/>
    </row>
    <row r="31" spans="1:13" x14ac:dyDescent="0.3">
      <c r="B31" s="6">
        <f>SUM(B28:B30)</f>
        <v>325000</v>
      </c>
      <c r="C31" s="6">
        <f>SUM(C28:C30)</f>
        <v>0</v>
      </c>
      <c r="D31" s="6">
        <f>SUM(D28:D30)</f>
        <v>325000</v>
      </c>
    </row>
    <row r="32" spans="1:13" x14ac:dyDescent="0.3">
      <c r="B32" s="6"/>
      <c r="C32" s="6"/>
      <c r="D32" s="6"/>
      <c r="I32" s="8"/>
    </row>
    <row r="33" spans="1:11" x14ac:dyDescent="0.3">
      <c r="B33" s="6"/>
      <c r="C33" s="6"/>
      <c r="D33" s="6"/>
      <c r="G33" s="8"/>
      <c r="I33" s="8"/>
    </row>
    <row r="34" spans="1:11" x14ac:dyDescent="0.3">
      <c r="A34" s="10" t="s">
        <v>32</v>
      </c>
      <c r="B34" s="6"/>
      <c r="C34" s="6">
        <v>176141.07</v>
      </c>
      <c r="D34" s="6"/>
      <c r="E34" s="8"/>
      <c r="H34" s="8"/>
    </row>
    <row r="35" spans="1:11" x14ac:dyDescent="0.3">
      <c r="A35" t="s">
        <v>30</v>
      </c>
      <c r="B35" s="6"/>
      <c r="C35" s="7">
        <v>1496.97</v>
      </c>
      <c r="D35" s="6"/>
      <c r="G35" s="8"/>
      <c r="H35" s="8"/>
    </row>
    <row r="36" spans="1:11" x14ac:dyDescent="0.3">
      <c r="A36" s="10" t="s">
        <v>33</v>
      </c>
      <c r="B36" s="6"/>
      <c r="C36" s="6"/>
      <c r="D36" s="6">
        <v>0</v>
      </c>
      <c r="E36" s="8">
        <f>C34-C35</f>
        <v>174644.1</v>
      </c>
      <c r="F36" s="6"/>
      <c r="G36" s="8"/>
      <c r="H36" s="8"/>
      <c r="K36" s="8"/>
    </row>
    <row r="37" spans="1:11" x14ac:dyDescent="0.3">
      <c r="B37" s="11"/>
      <c r="C37" s="6"/>
      <c r="D37" s="6"/>
      <c r="H37" s="8"/>
      <c r="K37" s="8"/>
    </row>
    <row r="38" spans="1:11" x14ac:dyDescent="0.3">
      <c r="A38" s="10" t="s">
        <v>34</v>
      </c>
      <c r="B38" s="6"/>
      <c r="C38" s="6"/>
      <c r="D38" s="6">
        <v>106868.09</v>
      </c>
      <c r="H38" s="8"/>
      <c r="I38" s="8"/>
      <c r="K38" s="8"/>
    </row>
    <row r="39" spans="1:11" x14ac:dyDescent="0.3">
      <c r="B39" s="11"/>
      <c r="C39" s="6"/>
      <c r="D39" s="6"/>
      <c r="F39" s="8"/>
    </row>
    <row r="40" spans="1:11" x14ac:dyDescent="0.3">
      <c r="A40" s="10" t="s">
        <v>35</v>
      </c>
      <c r="B40" s="6"/>
      <c r="C40" s="6"/>
      <c r="D40" s="6">
        <v>51438.720000000001</v>
      </c>
    </row>
    <row r="41" spans="1:11" x14ac:dyDescent="0.3">
      <c r="B41" s="12"/>
      <c r="C41" s="12" t="s">
        <v>31</v>
      </c>
      <c r="D41" s="6"/>
      <c r="H41" s="8"/>
      <c r="I41" s="8"/>
    </row>
    <row r="42" spans="1:11" x14ac:dyDescent="0.3">
      <c r="A42" s="10" t="s">
        <v>36</v>
      </c>
      <c r="B42" s="6"/>
      <c r="C42" s="6"/>
      <c r="D42" s="6">
        <v>16534.63</v>
      </c>
    </row>
    <row r="43" spans="1:11" x14ac:dyDescent="0.3">
      <c r="B43" s="11"/>
      <c r="C43" s="6"/>
      <c r="D43" s="6"/>
    </row>
    <row r="44" spans="1:11" x14ac:dyDescent="0.3">
      <c r="A44" s="10" t="s">
        <v>37</v>
      </c>
      <c r="B44" s="6"/>
      <c r="C44" s="6"/>
      <c r="D44" s="6"/>
      <c r="E44" s="8">
        <f>SUM(D36:D42)+E36</f>
        <v>349485.54000000004</v>
      </c>
      <c r="F44" s="8"/>
      <c r="G44" s="8"/>
    </row>
    <row r="45" spans="1:11" x14ac:dyDescent="0.3">
      <c r="B45" s="6"/>
      <c r="C45" s="6"/>
      <c r="D45" s="6"/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treasurer.ctown@gmail.com</dc:creator>
  <cp:lastModifiedBy>Clitheral</cp:lastModifiedBy>
  <cp:lastPrinted>2024-02-06T03:41:22Z</cp:lastPrinted>
  <dcterms:created xsi:type="dcterms:W3CDTF">2024-02-06T02:07:58Z</dcterms:created>
  <dcterms:modified xsi:type="dcterms:W3CDTF">2024-02-07T17:03:54Z</dcterms:modified>
</cp:coreProperties>
</file>