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itheral\Documents\2023\WEBSITE PDFs\"/>
    </mc:Choice>
  </mc:AlternateContent>
  <bookViews>
    <workbookView xWindow="0" yWindow="0" windowWidth="23040" windowHeight="10065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17" i="1"/>
  <c r="D6" i="1"/>
  <c r="D20" i="1" s="1"/>
  <c r="C20" i="1"/>
  <c r="C14" i="1"/>
  <c r="C6" i="1"/>
  <c r="C7" i="1"/>
  <c r="E44" i="1"/>
  <c r="C31" i="1" l="1"/>
  <c r="E11" i="1" l="1"/>
  <c r="E7" i="1" l="1"/>
  <c r="E15" i="1"/>
  <c r="E13" i="1" l="1"/>
  <c r="E17" i="1" l="1"/>
  <c r="E14" i="1"/>
  <c r="E18" i="1"/>
  <c r="E16" i="1"/>
  <c r="E12" i="1"/>
  <c r="E10" i="1"/>
  <c r="E9" i="1"/>
  <c r="E8" i="1"/>
  <c r="E6" i="1" l="1"/>
  <c r="E20" i="1" l="1"/>
  <c r="D30" i="1"/>
  <c r="B31" i="1" l="1"/>
  <c r="D29" i="1"/>
  <c r="D28" i="1"/>
  <c r="D31" i="1" l="1"/>
</calcChain>
</file>

<file path=xl/sharedStrings.xml><?xml version="1.0" encoding="utf-8"?>
<sst xmlns="http://schemas.openxmlformats.org/spreadsheetml/2006/main" count="39" uniqueCount="39">
  <si>
    <t>CLITHERALL TOWNSHIP</t>
  </si>
  <si>
    <t>For The Period</t>
  </si>
  <si>
    <t>Fund Balance</t>
  </si>
  <si>
    <t>BEGINNING BALANCE</t>
  </si>
  <si>
    <t>RECEIPTS</t>
  </si>
  <si>
    <t>DISBURSEMENTS</t>
  </si>
  <si>
    <t>ENDING BALANCE</t>
  </si>
  <si>
    <t>General Fund</t>
  </si>
  <si>
    <t>Road &amp; Bridge</t>
  </si>
  <si>
    <t xml:space="preserve">   Sign Replacement</t>
  </si>
  <si>
    <t xml:space="preserve">   Backsloping</t>
  </si>
  <si>
    <t xml:space="preserve">   BLMP Truck</t>
  </si>
  <si>
    <t xml:space="preserve">   Seal Coating</t>
  </si>
  <si>
    <t>Gas Tax</t>
  </si>
  <si>
    <t>CARES Funding</t>
  </si>
  <si>
    <t>Fire Fund</t>
  </si>
  <si>
    <t>Fire Equipment</t>
  </si>
  <si>
    <t>Capital Projects</t>
  </si>
  <si>
    <t>Veteran Park</t>
  </si>
  <si>
    <t>Town Hall</t>
  </si>
  <si>
    <t>TOTAL</t>
  </si>
  <si>
    <t>Respectfully Submitted</t>
  </si>
  <si>
    <t>Miranda Van Santen, Treasurer</t>
  </si>
  <si>
    <t>2023 Budget/Actual Expenses</t>
  </si>
  <si>
    <t>Fund</t>
  </si>
  <si>
    <t>Levy Budget</t>
  </si>
  <si>
    <t>Actual</t>
  </si>
  <si>
    <t>Difference</t>
  </si>
  <si>
    <t>General</t>
  </si>
  <si>
    <t>R &amp; B</t>
  </si>
  <si>
    <t>Fire</t>
  </si>
  <si>
    <t xml:space="preserve">     Outstanding Checks</t>
  </si>
  <si>
    <t>October 1 through October 31, 2023</t>
  </si>
  <si>
    <t>10/31/2023 Accounts Balance</t>
  </si>
  <si>
    <t>October Checking Balance 10/31/2023</t>
  </si>
  <si>
    <t>October CTAS Checking Balance 10/31/2023</t>
  </si>
  <si>
    <t>October BL Money Market Balance 10/31/2023</t>
  </si>
  <si>
    <t>October BL CD 10/31/2023</t>
  </si>
  <si>
    <t>October Underwood Money Market Balance 10/31/2023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</si>
</sst>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44" fontId="0" fillId="0" borderId="0" xfId="1" applyFont="1"/>
    <xf numFmtId="0" fontId="1" fillId="0" borderId="0" xfId="0" applyFont="1"/>
    <xf numFmtId="0" fontId="1" fillId="0" borderId="0" xfId="0" applyFont="1" applyAlignment="1">
      <alignment horizontal="center"/>
    </xf>
    <xf numFmtId="44" fontId="1" fillId="0" borderId="0" xfId="1" applyFont="1"/>
    <xf numFmtId="44" fontId="1" fillId="0" borderId="0" xfId="0" applyNumberFormat="1" applyFont="1"/>
    <xf numFmtId="44" fontId="1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83" workbookViewId="0">
      <selection activeCell="J25" sqref="J25"/>
    </sheetView>
  </sheetViews>
  <sheetFormatPr defaultColWidth="9.140625" defaultRowHeight="15" x14ac:dyDescent="0.25"/>
  <cols>
    <col min="1" max="1" width="19.28515625" style="1" customWidth="1"/>
    <col min="2" max="2" width="20" style="1" customWidth="1"/>
    <col min="3" max="3" width="17.140625" style="1" customWidth="1"/>
    <col min="4" max="4" width="15.7109375" style="1" customWidth="1"/>
    <col min="5" max="5" width="16.7109375" style="1" customWidth="1"/>
    <col min="6" max="9" width="12.140625" style="1" bestFit="1" customWidth="1"/>
    <col min="10" max="10" width="9.140625" style="1"/>
    <col min="11" max="11" width="12.140625" style="1" bestFit="1" customWidth="1"/>
    <col min="12" max="12" width="9.140625" style="1"/>
    <col min="13" max="13" width="10.140625" style="1" bestFit="1" customWidth="1"/>
    <col min="14" max="16384" width="9.140625" style="1"/>
  </cols>
  <sheetData>
    <row r="1" spans="1:5" ht="15.75" x14ac:dyDescent="0.25">
      <c r="A1" s="6"/>
      <c r="B1" s="6"/>
      <c r="C1" s="2" t="s">
        <v>0</v>
      </c>
      <c r="D1" s="6"/>
      <c r="E1" s="6"/>
    </row>
    <row r="2" spans="1:5" x14ac:dyDescent="0.25">
      <c r="A2" s="6"/>
      <c r="B2" s="6"/>
      <c r="C2" s="7" t="s">
        <v>1</v>
      </c>
      <c r="D2" s="6"/>
      <c r="E2" s="6"/>
    </row>
    <row r="3" spans="1:5" x14ac:dyDescent="0.25">
      <c r="A3" s="6"/>
      <c r="B3" s="6"/>
      <c r="C3" s="4" t="s">
        <v>32</v>
      </c>
      <c r="D3" s="6"/>
      <c r="E3" s="6"/>
    </row>
    <row r="5" spans="1:5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x14ac:dyDescent="0.25">
      <c r="A6" s="6" t="s">
        <v>7</v>
      </c>
      <c r="B6" s="8">
        <v>86860.719999999987</v>
      </c>
      <c r="C6" s="8">
        <f>11648.42+13.78+10.65+73.34+1837.22+225.42+0.2</f>
        <v>13809.03</v>
      </c>
      <c r="D6" s="8">
        <f>349.4+138.52+393.07+415.57+369.4+397.1+200+68.2+15.98+179.8+42.06+172.36+40.34+502.2+117.48+8.56+20.84+85</f>
        <v>3515.88</v>
      </c>
      <c r="E6" s="8">
        <f>B6+C6-D6</f>
        <v>97153.869999999981</v>
      </c>
    </row>
    <row r="7" spans="1:5" x14ac:dyDescent="0.25">
      <c r="A7" s="6" t="s">
        <v>8</v>
      </c>
      <c r="B7" s="8">
        <v>-12011.039999999954</v>
      </c>
      <c r="C7" s="5">
        <f>33.48+91026.19+66.61+107.47+469.43+546.9+34.94+9.66+10.31</f>
        <v>92304.989999999991</v>
      </c>
      <c r="D7" s="8">
        <f>570+7950+6300+2500</f>
        <v>17320</v>
      </c>
      <c r="E7" s="8">
        <f>B7+C7-D7</f>
        <v>62973.950000000041</v>
      </c>
    </row>
    <row r="8" spans="1:5" x14ac:dyDescent="0.25">
      <c r="A8" s="6" t="s">
        <v>9</v>
      </c>
      <c r="B8" s="8">
        <v>8351.5400000000009</v>
      </c>
      <c r="C8" s="8"/>
      <c r="D8" s="8"/>
      <c r="E8" s="8">
        <f t="shared" ref="E8:E16" si="0">B8+C8-D8</f>
        <v>8351.5400000000009</v>
      </c>
    </row>
    <row r="9" spans="1:5" x14ac:dyDescent="0.25">
      <c r="A9" s="6" t="s">
        <v>10</v>
      </c>
      <c r="B9" s="8">
        <v>62300</v>
      </c>
      <c r="C9" s="8"/>
      <c r="D9" s="8"/>
      <c r="E9" s="8">
        <f t="shared" si="0"/>
        <v>62300</v>
      </c>
    </row>
    <row r="10" spans="1:5" x14ac:dyDescent="0.25">
      <c r="A10" s="6" t="s">
        <v>11</v>
      </c>
      <c r="B10" s="8">
        <v>5945.83</v>
      </c>
      <c r="C10" s="8"/>
      <c r="D10" s="8"/>
      <c r="E10" s="8">
        <f t="shared" si="0"/>
        <v>5945.83</v>
      </c>
    </row>
    <row r="11" spans="1:5" x14ac:dyDescent="0.25">
      <c r="A11" t="s">
        <v>12</v>
      </c>
      <c r="B11" s="8">
        <v>54360.82</v>
      </c>
      <c r="C11" s="8"/>
      <c r="D11" s="5"/>
      <c r="E11" s="8">
        <f t="shared" si="0"/>
        <v>54360.82</v>
      </c>
    </row>
    <row r="12" spans="1:5" x14ac:dyDescent="0.25">
      <c r="A12" s="6" t="s">
        <v>13</v>
      </c>
      <c r="B12" s="8">
        <v>28661.65</v>
      </c>
      <c r="C12" s="8"/>
      <c r="D12" s="8"/>
      <c r="E12" s="8">
        <f t="shared" si="0"/>
        <v>28661.65</v>
      </c>
    </row>
    <row r="13" spans="1:5" x14ac:dyDescent="0.25">
      <c r="A13" t="s">
        <v>14</v>
      </c>
      <c r="B13" s="8">
        <v>45681.93</v>
      </c>
      <c r="C13" s="8"/>
      <c r="D13" s="8"/>
      <c r="E13" s="8">
        <f t="shared" si="0"/>
        <v>45681.93</v>
      </c>
    </row>
    <row r="14" spans="1:5" x14ac:dyDescent="0.25">
      <c r="A14" s="6" t="s">
        <v>15</v>
      </c>
      <c r="B14" s="8">
        <v>4032.2600000000029</v>
      </c>
      <c r="C14" s="8">
        <f>700+15660.53+163.23+11.48+18.49+84.56</f>
        <v>16638.290000000005</v>
      </c>
      <c r="D14" s="8">
        <v>700</v>
      </c>
      <c r="E14" s="8">
        <f t="shared" si="0"/>
        <v>19970.550000000007</v>
      </c>
    </row>
    <row r="15" spans="1:5" x14ac:dyDescent="0.25">
      <c r="A15" t="s">
        <v>16</v>
      </c>
      <c r="B15" s="8">
        <v>30000</v>
      </c>
      <c r="C15" s="8"/>
      <c r="D15" s="8"/>
      <c r="E15" s="8">
        <f t="shared" si="0"/>
        <v>30000</v>
      </c>
    </row>
    <row r="16" spans="1:5" x14ac:dyDescent="0.25">
      <c r="A16" s="6" t="s">
        <v>17</v>
      </c>
      <c r="B16" s="8">
        <v>0.88</v>
      </c>
      <c r="C16" s="8"/>
      <c r="D16" s="8"/>
      <c r="E16" s="8">
        <f t="shared" si="0"/>
        <v>0.88</v>
      </c>
    </row>
    <row r="17" spans="1:13" x14ac:dyDescent="0.25">
      <c r="A17" t="s">
        <v>18</v>
      </c>
      <c r="B17" s="8">
        <v>1553.6399999999999</v>
      </c>
      <c r="C17" s="5">
        <v>58.45</v>
      </c>
      <c r="D17" s="8">
        <f>1000+44.26+36</f>
        <v>1080.26</v>
      </c>
      <c r="E17" s="8">
        <f>B17+C17-D17</f>
        <v>531.82999999999993</v>
      </c>
      <c r="F17" s="6"/>
      <c r="G17" s="6"/>
      <c r="H17" s="6"/>
      <c r="I17" s="6"/>
      <c r="J17" s="6"/>
      <c r="K17" s="6"/>
      <c r="L17" s="6"/>
      <c r="M17" s="6"/>
    </row>
    <row r="18" spans="1:13" x14ac:dyDescent="0.25">
      <c r="A18" s="6" t="s">
        <v>19</v>
      </c>
      <c r="B18" s="8">
        <v>0</v>
      </c>
      <c r="C18" s="8"/>
      <c r="D18" s="8"/>
      <c r="E18" s="8">
        <f t="shared" ref="E18" si="1">B18+C18-D18</f>
        <v>0</v>
      </c>
      <c r="F18" s="6"/>
      <c r="G18" s="6"/>
      <c r="H18" s="6"/>
      <c r="I18" s="6"/>
      <c r="J18" s="6"/>
      <c r="K18" s="6"/>
      <c r="L18" s="6"/>
      <c r="M18" s="6"/>
    </row>
    <row r="19" spans="1:13" x14ac:dyDescent="0.25">
      <c r="A19" s="6"/>
      <c r="B19" s="8"/>
      <c r="C19" s="8"/>
      <c r="D19" s="8"/>
      <c r="E19" s="8"/>
      <c r="F19" s="6"/>
      <c r="G19" s="6"/>
      <c r="H19" s="6"/>
      <c r="I19" s="6"/>
      <c r="J19" s="6"/>
      <c r="K19" s="6"/>
      <c r="L19" s="6"/>
      <c r="M19" s="6"/>
    </row>
    <row r="20" spans="1:13" x14ac:dyDescent="0.25">
      <c r="A20" s="6" t="s">
        <v>20</v>
      </c>
      <c r="B20" s="8">
        <v>315738.23000000004</v>
      </c>
      <c r="C20" s="8">
        <f>SUM(C6:C18)</f>
        <v>122810.76</v>
      </c>
      <c r="D20" s="8">
        <f>SUM(D6:D18)</f>
        <v>22616.14</v>
      </c>
      <c r="E20" s="8">
        <f>SUM(E6:E18)</f>
        <v>415932.85000000003</v>
      </c>
      <c r="F20" s="6"/>
      <c r="G20" s="6"/>
      <c r="H20" s="6"/>
      <c r="I20" s="6"/>
      <c r="J20" s="6"/>
      <c r="K20" s="6"/>
      <c r="L20" s="6"/>
      <c r="M20" s="6"/>
    </row>
    <row r="22" spans="1:13" x14ac:dyDescent="0.25">
      <c r="A22" s="6"/>
      <c r="B22" s="6"/>
      <c r="C22" s="6"/>
      <c r="D22" s="6"/>
      <c r="E22" s="9"/>
      <c r="F22" s="6"/>
      <c r="G22" s="6"/>
      <c r="H22" s="9"/>
      <c r="I22" s="6"/>
      <c r="J22" s="6"/>
      <c r="K22" s="6"/>
      <c r="L22" s="6"/>
      <c r="M22" s="6"/>
    </row>
    <row r="23" spans="1:13" x14ac:dyDescent="0.25">
      <c r="A23" s="6" t="s">
        <v>21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t="s">
        <v>22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6" spans="1:13" x14ac:dyDescent="0.25">
      <c r="A26" t="s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3" t="s">
        <v>24</v>
      </c>
      <c r="B27" s="3" t="s">
        <v>25</v>
      </c>
      <c r="C27" s="3" t="s">
        <v>26</v>
      </c>
      <c r="D27" s="3" t="s">
        <v>27</v>
      </c>
      <c r="E27" s="6"/>
      <c r="F27" s="6"/>
      <c r="G27" s="6"/>
      <c r="H27" s="6"/>
      <c r="I27" s="6"/>
      <c r="J27" s="6"/>
      <c r="K27" s="6"/>
      <c r="L27" s="6"/>
      <c r="M27" s="9"/>
    </row>
    <row r="28" spans="1:13" x14ac:dyDescent="0.25">
      <c r="A28" s="6" t="s">
        <v>28</v>
      </c>
      <c r="B28" s="8">
        <v>32000</v>
      </c>
      <c r="C28" s="8">
        <v>41602</v>
      </c>
      <c r="D28" s="8">
        <f>B28-C28</f>
        <v>-9602</v>
      </c>
      <c r="E28" s="6"/>
      <c r="F28" s="6"/>
      <c r="G28" s="6"/>
      <c r="H28" s="6"/>
      <c r="I28" s="9"/>
      <c r="J28" s="6"/>
      <c r="K28" s="6"/>
      <c r="L28" s="6"/>
      <c r="M28" s="6"/>
    </row>
    <row r="29" spans="1:13" x14ac:dyDescent="0.25">
      <c r="A29" s="6" t="s">
        <v>29</v>
      </c>
      <c r="B29" s="8">
        <v>250000</v>
      </c>
      <c r="C29" s="8">
        <v>221028.5</v>
      </c>
      <c r="D29" s="8">
        <f t="shared" ref="D29:D30" si="2">B29-C29</f>
        <v>28971.5</v>
      </c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5">
      <c r="A30" t="s">
        <v>30</v>
      </c>
      <c r="B30" s="10">
        <v>43000</v>
      </c>
      <c r="C30" s="10">
        <v>35700</v>
      </c>
      <c r="D30" s="10">
        <f t="shared" si="2"/>
        <v>7300</v>
      </c>
      <c r="E30" s="6"/>
      <c r="F30" s="9"/>
      <c r="G30" s="6"/>
      <c r="H30" s="6"/>
      <c r="I30" s="6"/>
      <c r="J30" s="6"/>
      <c r="K30" s="6"/>
      <c r="L30" s="6"/>
      <c r="M30" s="6"/>
    </row>
    <row r="31" spans="1:13" x14ac:dyDescent="0.25">
      <c r="A31" s="6"/>
      <c r="B31" s="8">
        <f>SUM(B28:B30)</f>
        <v>325000</v>
      </c>
      <c r="C31" s="8">
        <f>SUM(C28:C30)</f>
        <v>298330.5</v>
      </c>
      <c r="D31" s="8">
        <f>SUM(D28:D30)</f>
        <v>26669.5</v>
      </c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6"/>
      <c r="B32" s="8"/>
      <c r="C32" s="8"/>
      <c r="D32" s="8"/>
      <c r="E32" s="6"/>
      <c r="F32" s="6"/>
      <c r="G32" s="6"/>
      <c r="H32" s="6"/>
      <c r="I32" s="9"/>
      <c r="J32" s="6"/>
      <c r="K32" s="6"/>
      <c r="L32" s="6"/>
      <c r="M32" s="6"/>
    </row>
    <row r="33" spans="1:11" x14ac:dyDescent="0.25">
      <c r="A33" s="6"/>
      <c r="B33" s="8"/>
      <c r="C33" s="8"/>
      <c r="D33" s="8"/>
      <c r="E33" s="6"/>
      <c r="F33" s="6"/>
      <c r="G33" s="9"/>
      <c r="H33" s="6"/>
      <c r="I33" s="9"/>
      <c r="J33" s="6"/>
      <c r="K33" s="6"/>
    </row>
    <row r="34" spans="1:11" x14ac:dyDescent="0.25">
      <c r="A34" t="s">
        <v>34</v>
      </c>
      <c r="B34" s="8"/>
      <c r="C34" s="8">
        <v>260972.12</v>
      </c>
      <c r="D34" s="8"/>
      <c r="E34" s="6"/>
      <c r="F34" s="6"/>
      <c r="G34" s="6"/>
      <c r="H34" s="9"/>
      <c r="I34" s="6"/>
      <c r="J34" s="6"/>
      <c r="K34" s="6"/>
    </row>
    <row r="35" spans="1:11" x14ac:dyDescent="0.25">
      <c r="A35" t="s">
        <v>31</v>
      </c>
      <c r="B35" s="8"/>
      <c r="C35" s="5">
        <v>18347.96</v>
      </c>
      <c r="D35" s="8"/>
      <c r="E35" s="6"/>
      <c r="F35" s="6"/>
      <c r="G35" s="6"/>
      <c r="H35" s="9"/>
      <c r="I35" s="6"/>
      <c r="J35" s="6"/>
      <c r="K35" s="6"/>
    </row>
    <row r="36" spans="1:11" x14ac:dyDescent="0.25">
      <c r="A36" t="s">
        <v>35</v>
      </c>
      <c r="B36" s="8"/>
      <c r="C36" s="8"/>
      <c r="D36" s="8">
        <v>242624.16</v>
      </c>
      <c r="E36" s="9"/>
      <c r="F36" s="8"/>
      <c r="G36" s="6"/>
      <c r="H36" s="9"/>
      <c r="I36" s="6"/>
      <c r="J36" s="6"/>
      <c r="K36" s="9"/>
    </row>
    <row r="37" spans="1:11" x14ac:dyDescent="0.25">
      <c r="A37" s="6"/>
      <c r="B37" s="8"/>
      <c r="C37" s="8"/>
      <c r="D37" s="8"/>
      <c r="E37" s="6"/>
      <c r="F37" s="6"/>
      <c r="G37" s="6"/>
      <c r="H37" s="9"/>
      <c r="I37" s="6"/>
      <c r="J37" s="6"/>
      <c r="K37" s="9"/>
    </row>
    <row r="38" spans="1:11" x14ac:dyDescent="0.25">
      <c r="A38" t="s">
        <v>36</v>
      </c>
      <c r="B38" s="8"/>
      <c r="C38" s="8"/>
      <c r="D38" s="8">
        <v>106037.38</v>
      </c>
      <c r="E38" s="6"/>
      <c r="F38" s="6"/>
      <c r="G38" s="6"/>
      <c r="H38" s="9"/>
      <c r="I38" s="9"/>
      <c r="J38" s="6"/>
      <c r="K38" s="9"/>
    </row>
    <row r="39" spans="1:11" x14ac:dyDescent="0.25">
      <c r="A39" s="6"/>
      <c r="B39" s="8"/>
      <c r="C39" s="8"/>
      <c r="D39" s="8"/>
      <c r="E39" s="6"/>
      <c r="F39" s="6"/>
      <c r="G39" s="6"/>
      <c r="H39" s="6"/>
      <c r="I39" s="6"/>
      <c r="J39" s="6"/>
      <c r="K39" s="6"/>
    </row>
    <row r="40" spans="1:11" x14ac:dyDescent="0.25">
      <c r="A40" t="s">
        <v>37</v>
      </c>
      <c r="B40" s="8"/>
      <c r="C40" s="8"/>
      <c r="D40" s="8">
        <v>50767.89</v>
      </c>
      <c r="E40" s="6"/>
      <c r="F40" s="6"/>
      <c r="G40" s="6"/>
      <c r="H40" s="6"/>
      <c r="I40" s="6"/>
      <c r="J40" s="6"/>
      <c r="K40" s="6"/>
    </row>
    <row r="41" spans="1:11" x14ac:dyDescent="0.25">
      <c r="A41" s="6"/>
      <c r="B41" s="8"/>
      <c r="C41" s="8"/>
      <c r="D41" s="8"/>
      <c r="E41" s="6"/>
      <c r="F41" s="6"/>
      <c r="G41" s="6"/>
      <c r="H41" s="9"/>
      <c r="I41" s="9"/>
      <c r="J41" s="6"/>
      <c r="K41" s="6"/>
    </row>
    <row r="42" spans="1:11" x14ac:dyDescent="0.25">
      <c r="A42" t="s">
        <v>38</v>
      </c>
      <c r="B42" s="8"/>
      <c r="C42" s="8"/>
      <c r="D42" s="8">
        <v>16503.419999999998</v>
      </c>
      <c r="E42" s="6"/>
      <c r="F42" s="6"/>
      <c r="G42" s="6"/>
      <c r="H42" s="6"/>
      <c r="I42" s="6"/>
      <c r="J42" s="6"/>
      <c r="K42" s="6"/>
    </row>
    <row r="43" spans="1:11" x14ac:dyDescent="0.25">
      <c r="A43" s="6"/>
      <c r="B43" s="8"/>
      <c r="C43" s="8"/>
      <c r="D43" s="8"/>
      <c r="E43" s="6"/>
      <c r="F43" s="6"/>
      <c r="G43" s="6"/>
      <c r="H43" s="6"/>
      <c r="I43" s="6"/>
      <c r="J43" s="6"/>
      <c r="K43" s="6"/>
    </row>
    <row r="44" spans="1:11" x14ac:dyDescent="0.25">
      <c r="A44" t="s">
        <v>33</v>
      </c>
      <c r="B44" s="8"/>
      <c r="C44" s="8"/>
      <c r="D44" s="8"/>
      <c r="E44" s="9">
        <f>SUM(D36:D42)</f>
        <v>415932.85000000003</v>
      </c>
      <c r="F44" s="6"/>
      <c r="G44" s="6"/>
      <c r="H44" s="6"/>
      <c r="I44" s="6"/>
      <c r="J44" s="6"/>
      <c r="K44" s="6"/>
    </row>
    <row r="45" spans="1:11" x14ac:dyDescent="0.25">
      <c r="A45" s="6"/>
      <c r="B45" s="8"/>
      <c r="C45" s="8"/>
      <c r="D45" s="8"/>
      <c r="E45" s="6"/>
      <c r="F45" s="6"/>
      <c r="G45" s="6"/>
      <c r="H45" s="6"/>
      <c r="I45" s="6"/>
      <c r="J45" s="6"/>
      <c r="K45" s="6"/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Clitheral</cp:lastModifiedBy>
  <cp:revision/>
  <cp:lastPrinted>2023-11-08T03:37:21Z</cp:lastPrinted>
  <dcterms:created xsi:type="dcterms:W3CDTF">2017-06-07T19:15:33Z</dcterms:created>
  <dcterms:modified xsi:type="dcterms:W3CDTF">2023-11-09T15:55:52Z</dcterms:modified>
  <cp:category/>
  <cp:contentStatus/>
</cp:coreProperties>
</file>