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18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6" i="1"/>
  <c r="C49" i="1"/>
  <c r="C6" i="1"/>
  <c r="C60" i="1"/>
  <c r="C17" i="1"/>
  <c r="C84" i="1"/>
  <c r="D84" i="1"/>
  <c r="B84" i="1"/>
  <c r="E82" i="1"/>
  <c r="E84" i="1" s="1"/>
  <c r="C31" i="1" l="1"/>
  <c r="C90" i="1"/>
  <c r="D90" i="1"/>
  <c r="B90" i="1"/>
  <c r="E61" i="1"/>
  <c r="E11" i="1" l="1"/>
  <c r="E50" i="1"/>
  <c r="E87" i="1"/>
  <c r="E54" i="1"/>
  <c r="E55" i="1"/>
  <c r="D72" i="1"/>
  <c r="E7" i="1" l="1"/>
  <c r="E58" i="1"/>
  <c r="E15" i="1"/>
  <c r="E56" i="1" l="1"/>
  <c r="E13" i="1"/>
  <c r="E88" i="1" l="1"/>
  <c r="E17" i="1"/>
  <c r="E14" i="1"/>
  <c r="E18" i="1"/>
  <c r="E16" i="1"/>
  <c r="E12" i="1"/>
  <c r="E10" i="1"/>
  <c r="E9" i="1"/>
  <c r="E8" i="1"/>
  <c r="E90" i="1" l="1"/>
  <c r="D20" i="1"/>
  <c r="C20" i="1"/>
  <c r="E6" i="1"/>
  <c r="B20" i="1"/>
  <c r="E77" i="1"/>
  <c r="C79" i="1"/>
  <c r="D79" i="1"/>
  <c r="E76" i="1"/>
  <c r="E20" i="1" l="1"/>
  <c r="B79" i="1"/>
  <c r="E79" i="1"/>
  <c r="D30" i="1"/>
  <c r="E60" i="1" l="1"/>
  <c r="E49" i="1" l="1"/>
  <c r="E57" i="1" l="1"/>
  <c r="C63" i="1"/>
  <c r="B31" i="1"/>
  <c r="D29" i="1"/>
  <c r="D28" i="1"/>
  <c r="E73" i="1"/>
  <c r="E92" i="1" s="1"/>
  <c r="B63" i="1"/>
  <c r="E59" i="1"/>
  <c r="E53" i="1"/>
  <c r="E52" i="1"/>
  <c r="E51" i="1"/>
  <c r="E63" i="1" l="1"/>
  <c r="D31" i="1"/>
  <c r="D63" i="1"/>
</calcChain>
</file>

<file path=xl/sharedStrings.xml><?xml version="1.0" encoding="utf-8"?>
<sst xmlns="http://schemas.openxmlformats.org/spreadsheetml/2006/main" count="71" uniqueCount="46">
  <si>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</si>
  <si>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</si>
  <si>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</si>
  <si>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</si>
  <si>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</si>
  <si>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</si>
  <si>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</si>
  <si>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</si>
  <si>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</si>
  <si>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</si>
  <si>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</si>
  <si>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</si>
  <si>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</si>
  <si>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</si>
  <si>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</si>
  <si>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</si>
  <si>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MONTH-END BALANCE</t>
  </si>
  <si>
    <t>Bank Balance</t>
  </si>
  <si>
    <t>Outstanding Checks</t>
  </si>
  <si>
    <t>Respectfully Submitted</t>
  </si>
  <si>
    <t>Linda M Nelson, Treasurer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</si>
  <si>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</si>
  <si>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</si>
  <si>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</si>
  <si>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</si>
  <si>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</si>
  <si>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</si>
  <si>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</si>
  <si>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</si>
  <si>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Checking Account</t>
  </si>
  <si>
    <t>Seal Coating Fund</t>
  </si>
  <si>
    <t>Fund Balance</t>
  </si>
  <si>
    <t xml:space="preserve">   Seal Coating</t>
  </si>
  <si>
    <t>******************************************************</t>
  </si>
  <si>
    <t>Battle Lake Money Market Acct</t>
  </si>
  <si>
    <t>*****************************************************</t>
  </si>
  <si>
    <t>Underwood Money Market Acct</t>
  </si>
  <si>
    <t>GRAND TOTAL ALL ACCOUNTS</t>
  </si>
  <si>
    <t>CARES Funding</t>
  </si>
  <si>
    <t>Fire Equipment</t>
  </si>
  <si>
    <t>2023 Budget/Actual Expenses</t>
  </si>
  <si>
    <t>Battle Lake CD</t>
  </si>
  <si>
    <t>Seal Coating</t>
  </si>
  <si>
    <t>****************************************************</t>
  </si>
  <si>
    <t>March 1 through March 31, 2023</t>
  </si>
  <si>
    <t>March 1 through 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</si>
</sst>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  <xf numFmtId="0" fontId="4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83" workbookViewId="0">
      <selection activeCell="C31" sqref="C31"/>
    </sheetView>
  </sheetViews>
  <sheetFormatPr defaultColWidth="9.140625" defaultRowHeight="15" x14ac:dyDescent="0.25"/>
  <cols>
    <col min="1" max="1" width="19.28515625" style="1" customWidth="1"/>
    <col min="2" max="2" width="20" style="1" customWidth="1"/>
    <col min="3" max="3" width="17.140625" style="1" customWidth="1"/>
    <col min="4" max="4" width="15.7109375" style="1" customWidth="1"/>
    <col min="5" max="5" width="16.7109375" style="1" customWidth="1"/>
    <col min="6" max="16384" width="9.140625" style="1"/>
  </cols>
  <sheetData>
    <row r="1" spans="1:5" ht="15.75" x14ac:dyDescent="0.25">
      <c r="C1" s="2" t="s">
        <v>0</v>
      </c>
    </row>
    <row r="2" spans="1:5" x14ac:dyDescent="0.25">
      <c r="C2" s="3" t="s">
        <v>1</v>
      </c>
    </row>
    <row r="3" spans="1:5" x14ac:dyDescent="0.25">
      <c r="C3" s="8" t="s">
        <v>44</v>
      </c>
    </row>
    <row r="5" spans="1:5" x14ac:dyDescent="0.25">
      <c r="A5" s="4" t="s">
        <v>31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25">
      <c r="A6" s="1" t="s">
        <v>6</v>
      </c>
      <c r="B6" s="5">
        <v>88862.87</v>
      </c>
      <c r="C6" s="5">
        <f>12.61+156.11+15.72</f>
        <v>184.44000000000003</v>
      </c>
      <c r="D6" s="5">
        <f>200+125+209+50.48+68.55+61.57+349.4+349.4+138.52+393.07+470.98+352.51+125</f>
        <v>2893.4800000000005</v>
      </c>
      <c r="E6" s="5">
        <f>B6+C6-D6</f>
        <v>86153.83</v>
      </c>
    </row>
    <row r="7" spans="1:5" x14ac:dyDescent="0.25">
      <c r="A7" s="1" t="s">
        <v>7</v>
      </c>
      <c r="B7" s="5">
        <v>-58428.36</v>
      </c>
      <c r="C7" s="5">
        <v>8.09</v>
      </c>
      <c r="D7" s="5">
        <v>0</v>
      </c>
      <c r="E7" s="5">
        <f>B7+C7-D7</f>
        <v>-58420.270000000004</v>
      </c>
    </row>
    <row r="8" spans="1:5" x14ac:dyDescent="0.25">
      <c r="A8" s="1" t="s">
        <v>8</v>
      </c>
      <c r="B8" s="5">
        <v>8351.5400000000009</v>
      </c>
      <c r="C8" s="5">
        <v>0</v>
      </c>
      <c r="D8" s="5">
        <v>0</v>
      </c>
      <c r="E8" s="5">
        <f t="shared" ref="E8:E16" si="0">B8+C8-D8</f>
        <v>8351.5400000000009</v>
      </c>
    </row>
    <row r="9" spans="1:5" x14ac:dyDescent="0.25">
      <c r="A9" s="1" t="s">
        <v>9</v>
      </c>
      <c r="B9" s="5">
        <v>62300</v>
      </c>
      <c r="C9" s="5">
        <v>0</v>
      </c>
      <c r="D9" s="5">
        <v>0</v>
      </c>
      <c r="E9" s="5">
        <f t="shared" si="0"/>
        <v>62300</v>
      </c>
    </row>
    <row r="10" spans="1:5" x14ac:dyDescent="0.25">
      <c r="A10" s="1" t="s">
        <v>10</v>
      </c>
      <c r="B10" s="5">
        <v>5945.83</v>
      </c>
      <c r="C10" s="5">
        <v>0</v>
      </c>
      <c r="D10" s="5">
        <v>0</v>
      </c>
      <c r="E10" s="5">
        <f t="shared" si="0"/>
        <v>5945.83</v>
      </c>
    </row>
    <row r="11" spans="1:5" x14ac:dyDescent="0.25">
      <c r="A11" t="s">
        <v>32</v>
      </c>
      <c r="B11" s="5">
        <v>54335.48</v>
      </c>
      <c r="C11" s="5">
        <v>6.69</v>
      </c>
      <c r="D11" s="9">
        <v>0</v>
      </c>
      <c r="E11" s="5">
        <f t="shared" si="0"/>
        <v>54342.170000000006</v>
      </c>
    </row>
    <row r="12" spans="1:5" x14ac:dyDescent="0.25">
      <c r="A12" s="1" t="s">
        <v>11</v>
      </c>
      <c r="B12" s="5">
        <v>28661.65</v>
      </c>
      <c r="C12" s="5">
        <v>0</v>
      </c>
      <c r="D12" s="5">
        <v>0</v>
      </c>
      <c r="E12" s="5">
        <f t="shared" si="0"/>
        <v>28661.65</v>
      </c>
    </row>
    <row r="13" spans="1:5" x14ac:dyDescent="0.25">
      <c r="A13" t="s">
        <v>38</v>
      </c>
      <c r="B13" s="5">
        <v>48663.91</v>
      </c>
      <c r="C13" s="5">
        <v>0</v>
      </c>
      <c r="D13" s="5">
        <v>2939.98</v>
      </c>
      <c r="E13" s="5">
        <f t="shared" si="0"/>
        <v>45723.93</v>
      </c>
    </row>
    <row r="14" spans="1:5" x14ac:dyDescent="0.25">
      <c r="A14" s="1" t="s">
        <v>12</v>
      </c>
      <c r="B14" s="5">
        <v>12949.17</v>
      </c>
      <c r="C14" s="5">
        <v>13.91</v>
      </c>
      <c r="D14" s="5">
        <v>35000</v>
      </c>
      <c r="E14" s="5">
        <f t="shared" si="0"/>
        <v>-22036.92</v>
      </c>
    </row>
    <row r="15" spans="1:5" x14ac:dyDescent="0.25">
      <c r="A15" t="s">
        <v>39</v>
      </c>
      <c r="B15" s="5">
        <v>30000</v>
      </c>
      <c r="C15" s="5">
        <v>0</v>
      </c>
      <c r="D15" s="5">
        <v>0</v>
      </c>
      <c r="E15" s="5">
        <f t="shared" si="0"/>
        <v>30000</v>
      </c>
    </row>
    <row r="16" spans="1:5" x14ac:dyDescent="0.25">
      <c r="A16" s="1" t="s">
        <v>13</v>
      </c>
      <c r="B16" s="5">
        <v>0.88</v>
      </c>
      <c r="C16" s="5">
        <v>0</v>
      </c>
      <c r="D16" s="5">
        <v>0</v>
      </c>
      <c r="E16" s="5">
        <f t="shared" si="0"/>
        <v>0.88</v>
      </c>
    </row>
    <row r="17" spans="1:5" x14ac:dyDescent="0.25">
      <c r="A17" t="s">
        <v>28</v>
      </c>
      <c r="B17" s="5">
        <v>1215.6500000000001</v>
      </c>
      <c r="C17" s="9">
        <f>54.1+133.03</f>
        <v>187.13</v>
      </c>
      <c r="D17" s="5">
        <v>26.92</v>
      </c>
      <c r="E17" s="5">
        <f>B17+C17-D17</f>
        <v>1375.8600000000001</v>
      </c>
    </row>
    <row r="18" spans="1:5" x14ac:dyDescent="0.25">
      <c r="A18" s="1" t="s">
        <v>14</v>
      </c>
      <c r="B18" s="5">
        <v>0</v>
      </c>
      <c r="C18" s="5">
        <v>0</v>
      </c>
      <c r="D18" s="5">
        <v>0</v>
      </c>
      <c r="E18" s="5">
        <f t="shared" ref="E18" si="1">B18+C18-D18</f>
        <v>0</v>
      </c>
    </row>
    <row r="19" spans="1:5" x14ac:dyDescent="0.25">
      <c r="B19" s="5"/>
      <c r="C19" s="5"/>
      <c r="D19" s="5"/>
      <c r="E19" s="5"/>
    </row>
    <row r="20" spans="1:5" x14ac:dyDescent="0.25">
      <c r="A20" s="1" t="s">
        <v>15</v>
      </c>
      <c r="B20" s="5">
        <f>SUM(B6:B18)</f>
        <v>282858.62</v>
      </c>
      <c r="C20" s="5">
        <f>SUM(C6:C18)</f>
        <v>400.26</v>
      </c>
      <c r="D20" s="5">
        <f>SUM(D6:D18)</f>
        <v>40860.379999999997</v>
      </c>
      <c r="E20" s="5">
        <f>SUM(E6:E18)</f>
        <v>242398.5</v>
      </c>
    </row>
    <row r="22" spans="1:5" x14ac:dyDescent="0.25">
      <c r="E22" s="6"/>
    </row>
    <row r="23" spans="1:5" x14ac:dyDescent="0.25">
      <c r="A23" s="1" t="s">
        <v>19</v>
      </c>
    </row>
    <row r="24" spans="1:5" x14ac:dyDescent="0.25">
      <c r="A24" s="1" t="s">
        <v>20</v>
      </c>
    </row>
    <row r="26" spans="1:5" x14ac:dyDescent="0.25">
      <c r="A26" t="s">
        <v>40</v>
      </c>
    </row>
    <row r="27" spans="1:5" x14ac:dyDescent="0.25">
      <c r="A27" s="4" t="s">
        <v>21</v>
      </c>
      <c r="B27" s="4" t="s">
        <v>27</v>
      </c>
      <c r="C27" s="4" t="s">
        <v>22</v>
      </c>
      <c r="D27" s="4" t="s">
        <v>23</v>
      </c>
    </row>
    <row r="28" spans="1:5" x14ac:dyDescent="0.25">
      <c r="A28" s="1" t="s">
        <v>24</v>
      </c>
      <c r="B28" s="5">
        <v>32000</v>
      </c>
      <c r="C28" s="5">
        <v>11777.12</v>
      </c>
      <c r="D28" s="5">
        <f>B28-C28</f>
        <v>20222.879999999997</v>
      </c>
    </row>
    <row r="29" spans="1:5" x14ac:dyDescent="0.25">
      <c r="A29" s="1" t="s">
        <v>25</v>
      </c>
      <c r="B29" s="5">
        <v>250000</v>
      </c>
      <c r="C29" s="5">
        <v>44566.61</v>
      </c>
      <c r="D29" s="5">
        <f t="shared" ref="D29:D30" si="2">B29-C29</f>
        <v>205433.39</v>
      </c>
    </row>
    <row r="30" spans="1:5" x14ac:dyDescent="0.25">
      <c r="A30" t="s">
        <v>26</v>
      </c>
      <c r="B30" s="7">
        <v>43000</v>
      </c>
      <c r="C30" s="7">
        <v>35000</v>
      </c>
      <c r="D30" s="7">
        <f t="shared" si="2"/>
        <v>8000</v>
      </c>
    </row>
    <row r="31" spans="1:5" x14ac:dyDescent="0.25">
      <c r="B31" s="5">
        <f>SUM(B28:B30)</f>
        <v>325000</v>
      </c>
      <c r="C31" s="5">
        <f>SUM(C28:C30)</f>
        <v>91343.73000000001</v>
      </c>
      <c r="D31" s="5">
        <f>SUM(D28:D30)</f>
        <v>233656.27000000002</v>
      </c>
    </row>
    <row r="32" spans="1:5" x14ac:dyDescent="0.25">
      <c r="B32" s="5"/>
      <c r="C32" s="5"/>
      <c r="D32" s="5"/>
    </row>
    <row r="33" spans="1:5" x14ac:dyDescent="0.25">
      <c r="B33" s="5"/>
      <c r="C33" s="5"/>
      <c r="D33" s="5"/>
    </row>
    <row r="34" spans="1:5" x14ac:dyDescent="0.25">
      <c r="B34" s="5"/>
      <c r="C34" s="5"/>
      <c r="D34" s="5"/>
    </row>
    <row r="35" spans="1:5" x14ac:dyDescent="0.25">
      <c r="B35" s="5"/>
      <c r="C35" s="5"/>
      <c r="D35" s="5"/>
    </row>
    <row r="36" spans="1:5" x14ac:dyDescent="0.25">
      <c r="B36" s="5"/>
      <c r="C36" s="5"/>
      <c r="D36" s="5"/>
    </row>
    <row r="37" spans="1:5" x14ac:dyDescent="0.25">
      <c r="B37" s="5"/>
      <c r="C37" s="5"/>
      <c r="D37" s="5"/>
    </row>
    <row r="38" spans="1:5" x14ac:dyDescent="0.25">
      <c r="B38" s="5"/>
      <c r="C38" s="5"/>
      <c r="D38" s="5"/>
    </row>
    <row r="39" spans="1:5" x14ac:dyDescent="0.25">
      <c r="B39" s="5"/>
      <c r="C39" s="5"/>
      <c r="D39" s="5"/>
    </row>
    <row r="40" spans="1:5" x14ac:dyDescent="0.25">
      <c r="B40" s="5"/>
      <c r="C40" s="5"/>
      <c r="D40" s="5"/>
    </row>
    <row r="41" spans="1:5" x14ac:dyDescent="0.25">
      <c r="B41" s="5"/>
      <c r="C41" s="5"/>
      <c r="D41" s="5"/>
    </row>
    <row r="42" spans="1:5" x14ac:dyDescent="0.25">
      <c r="B42" s="5"/>
      <c r="C42" s="5"/>
      <c r="D42" s="5"/>
    </row>
    <row r="43" spans="1:5" x14ac:dyDescent="0.25">
      <c r="B43" s="5"/>
      <c r="C43" s="5"/>
      <c r="D43" s="5"/>
    </row>
    <row r="44" spans="1:5" x14ac:dyDescent="0.25">
      <c r="B44" s="5"/>
      <c r="C44" s="5"/>
      <c r="D44" s="5"/>
    </row>
    <row r="45" spans="1:5" x14ac:dyDescent="0.25">
      <c r="B45" s="5"/>
      <c r="C45" s="5"/>
      <c r="D45" s="5"/>
    </row>
    <row r="46" spans="1:5" x14ac:dyDescent="0.25">
      <c r="B46" s="5"/>
      <c r="C46" s="5"/>
      <c r="D46" s="5"/>
    </row>
    <row r="47" spans="1:5" x14ac:dyDescent="0.25">
      <c r="B47" s="5"/>
      <c r="C47" s="8" t="s">
        <v>45</v>
      </c>
      <c r="D47" s="5"/>
    </row>
    <row r="48" spans="1:5" x14ac:dyDescent="0.25">
      <c r="A48" s="4" t="s">
        <v>29</v>
      </c>
      <c r="B48" s="4" t="s">
        <v>2</v>
      </c>
      <c r="C48" s="4" t="s">
        <v>3</v>
      </c>
      <c r="D48" s="4" t="s">
        <v>4</v>
      </c>
      <c r="E48" s="4" t="s">
        <v>5</v>
      </c>
    </row>
    <row r="49" spans="1:5" x14ac:dyDescent="0.25">
      <c r="A49" s="1" t="s">
        <v>6</v>
      </c>
      <c r="B49" s="5">
        <v>-61949.05</v>
      </c>
      <c r="C49" s="5">
        <f>12.61+50000</f>
        <v>50012.61</v>
      </c>
      <c r="D49" s="5">
        <f>200+125+209+50.48+68.55+61.57+349.4+349.4+138.52+393.07+470.98+352.51+125</f>
        <v>2893.4800000000005</v>
      </c>
      <c r="E49" s="5">
        <f>B49+C49-D49</f>
        <v>-14829.920000000002</v>
      </c>
    </row>
    <row r="50" spans="1:5" x14ac:dyDescent="0.25">
      <c r="A50" s="1" t="s">
        <v>7</v>
      </c>
      <c r="B50" s="5">
        <v>-84405.65</v>
      </c>
      <c r="C50" s="5">
        <v>0</v>
      </c>
      <c r="D50" s="5">
        <v>0</v>
      </c>
      <c r="E50" s="5">
        <f>B50+C50-D50</f>
        <v>-84405.65</v>
      </c>
    </row>
    <row r="51" spans="1:5" x14ac:dyDescent="0.25">
      <c r="A51" s="1" t="s">
        <v>8</v>
      </c>
      <c r="B51" s="5">
        <v>8351.5400000000009</v>
      </c>
      <c r="C51" s="5">
        <v>0</v>
      </c>
      <c r="D51" s="5">
        <v>0</v>
      </c>
      <c r="E51" s="5">
        <f t="shared" ref="E51:E61" si="3">B51+C51-D51</f>
        <v>8351.5400000000009</v>
      </c>
    </row>
    <row r="52" spans="1:5" x14ac:dyDescent="0.25">
      <c r="A52" s="1" t="s">
        <v>9</v>
      </c>
      <c r="B52" s="5">
        <v>62300</v>
      </c>
      <c r="C52" s="5">
        <v>0</v>
      </c>
      <c r="D52" s="5">
        <v>0</v>
      </c>
      <c r="E52" s="5">
        <f t="shared" si="3"/>
        <v>62300</v>
      </c>
    </row>
    <row r="53" spans="1:5" x14ac:dyDescent="0.25">
      <c r="A53" s="1" t="s">
        <v>10</v>
      </c>
      <c r="B53" s="5">
        <v>5945.83</v>
      </c>
      <c r="C53" s="5">
        <v>0</v>
      </c>
      <c r="D53" s="5">
        <v>0</v>
      </c>
      <c r="E53" s="5">
        <f t="shared" si="3"/>
        <v>5945.83</v>
      </c>
    </row>
    <row r="54" spans="1:5" x14ac:dyDescent="0.25">
      <c r="A54" t="s">
        <v>32</v>
      </c>
      <c r="B54" s="5">
        <v>37.21</v>
      </c>
      <c r="C54" s="5">
        <v>0</v>
      </c>
      <c r="D54" s="9">
        <v>0</v>
      </c>
      <c r="E54" s="5">
        <f>B54+C54-D54</f>
        <v>37.21</v>
      </c>
    </row>
    <row r="55" spans="1:5" x14ac:dyDescent="0.25">
      <c r="A55" s="1" t="s">
        <v>11</v>
      </c>
      <c r="B55" s="5">
        <v>28661.65</v>
      </c>
      <c r="C55" s="5">
        <v>0</v>
      </c>
      <c r="D55" s="5">
        <v>0</v>
      </c>
      <c r="E55" s="5">
        <f>B55+C55-D55</f>
        <v>28661.65</v>
      </c>
    </row>
    <row r="56" spans="1:5" x14ac:dyDescent="0.25">
      <c r="A56" t="s">
        <v>38</v>
      </c>
      <c r="B56" s="5">
        <v>48663.91</v>
      </c>
      <c r="C56" s="5">
        <v>0</v>
      </c>
      <c r="D56" s="5">
        <v>2939.98</v>
      </c>
      <c r="E56" s="5">
        <f t="shared" si="3"/>
        <v>45723.93</v>
      </c>
    </row>
    <row r="57" spans="1:5" x14ac:dyDescent="0.25">
      <c r="A57" s="1" t="s">
        <v>12</v>
      </c>
      <c r="B57" s="5">
        <v>12949.17</v>
      </c>
      <c r="C57" s="5">
        <v>13.91</v>
      </c>
      <c r="D57" s="5">
        <v>35000</v>
      </c>
      <c r="E57" s="5">
        <f t="shared" si="3"/>
        <v>-22036.92</v>
      </c>
    </row>
    <row r="58" spans="1:5" x14ac:dyDescent="0.25">
      <c r="A58" t="s">
        <v>39</v>
      </c>
      <c r="B58" s="5">
        <v>30000</v>
      </c>
      <c r="C58" s="5">
        <v>0</v>
      </c>
      <c r="D58" s="5">
        <v>0</v>
      </c>
      <c r="E58" s="5">
        <f t="shared" si="3"/>
        <v>30000</v>
      </c>
    </row>
    <row r="59" spans="1:5" x14ac:dyDescent="0.25">
      <c r="A59" s="1" t="s">
        <v>13</v>
      </c>
      <c r="B59" s="5">
        <v>0.88</v>
      </c>
      <c r="C59" s="5">
        <v>0</v>
      </c>
      <c r="D59" s="5">
        <v>0</v>
      </c>
      <c r="E59" s="5">
        <f t="shared" si="3"/>
        <v>0.88</v>
      </c>
    </row>
    <row r="60" spans="1:5" x14ac:dyDescent="0.25">
      <c r="A60" t="s">
        <v>28</v>
      </c>
      <c r="B60" s="5">
        <v>1215.6500000000001</v>
      </c>
      <c r="C60" s="9">
        <f>54.1+133.03</f>
        <v>187.13</v>
      </c>
      <c r="D60" s="5">
        <v>26.92</v>
      </c>
      <c r="E60" s="5">
        <f>B60+C60-D60</f>
        <v>1375.8600000000001</v>
      </c>
    </row>
    <row r="61" spans="1:5" x14ac:dyDescent="0.25">
      <c r="A61" s="1" t="s">
        <v>14</v>
      </c>
      <c r="B61" s="9">
        <v>0</v>
      </c>
      <c r="C61" s="5">
        <v>0</v>
      </c>
      <c r="D61" s="5">
        <v>0</v>
      </c>
      <c r="E61" s="5">
        <f t="shared" si="3"/>
        <v>0</v>
      </c>
    </row>
    <row r="62" spans="1:5" x14ac:dyDescent="0.25">
      <c r="B62" s="5"/>
      <c r="C62" s="5"/>
      <c r="D62" s="5">
        <v>0</v>
      </c>
      <c r="E62" s="5"/>
    </row>
    <row r="63" spans="1:5" x14ac:dyDescent="0.25">
      <c r="A63" s="1" t="s">
        <v>15</v>
      </c>
      <c r="B63" s="5">
        <f>SUM(B49:B61)</f>
        <v>51771.140000000007</v>
      </c>
      <c r="C63" s="5">
        <f>SUM(C49:C61)</f>
        <v>50213.65</v>
      </c>
      <c r="D63" s="5">
        <f>SUM(D49:D61)</f>
        <v>40860.379999999997</v>
      </c>
      <c r="E63" s="5">
        <f>SUM(E49:E61)</f>
        <v>61124.41</v>
      </c>
    </row>
    <row r="64" spans="1:5" x14ac:dyDescent="0.25">
      <c r="A64" s="1" t="s">
        <v>16</v>
      </c>
      <c r="E64" s="5"/>
    </row>
    <row r="65" spans="1:5" x14ac:dyDescent="0.25">
      <c r="A65" s="1" t="s">
        <v>17</v>
      </c>
      <c r="B65" s="11">
        <v>45016</v>
      </c>
      <c r="C65" s="5">
        <v>62478.21</v>
      </c>
      <c r="E65" s="6"/>
    </row>
    <row r="66" spans="1:5" x14ac:dyDescent="0.25">
      <c r="A66" s="1" t="s">
        <v>18</v>
      </c>
    </row>
    <row r="67" spans="1:5" x14ac:dyDescent="0.25">
      <c r="B67">
        <v>6520</v>
      </c>
      <c r="C67" s="5">
        <v>349.4</v>
      </c>
      <c r="D67" s="5"/>
    </row>
    <row r="68" spans="1:5" x14ac:dyDescent="0.25">
      <c r="B68">
        <v>6741</v>
      </c>
      <c r="C68" s="5">
        <v>250</v>
      </c>
      <c r="D68" s="5"/>
    </row>
    <row r="69" spans="1:5" x14ac:dyDescent="0.25">
      <c r="B69">
        <v>6935</v>
      </c>
      <c r="C69" s="5">
        <v>405</v>
      </c>
      <c r="D69" s="5"/>
    </row>
    <row r="70" spans="1:5" x14ac:dyDescent="0.25">
      <c r="B70">
        <v>6953</v>
      </c>
      <c r="C70" s="5">
        <v>349.4</v>
      </c>
      <c r="D70" s="5"/>
    </row>
    <row r="71" spans="1:5" x14ac:dyDescent="0.25">
      <c r="B71"/>
      <c r="C71" s="5"/>
      <c r="D71" s="5"/>
    </row>
    <row r="72" spans="1:5" x14ac:dyDescent="0.25">
      <c r="A72" s="1" t="s">
        <v>15</v>
      </c>
      <c r="C72" s="5"/>
      <c r="D72" s="5">
        <f>SUM(C67:C71)</f>
        <v>1353.8</v>
      </c>
    </row>
    <row r="73" spans="1:5" x14ac:dyDescent="0.25">
      <c r="E73" s="6">
        <f>C65-D72</f>
        <v>61124.409999999996</v>
      </c>
    </row>
    <row r="74" spans="1:5" x14ac:dyDescent="0.25">
      <c r="C74" s="8" t="s">
        <v>33</v>
      </c>
    </row>
    <row r="75" spans="1:5" x14ac:dyDescent="0.25">
      <c r="A75" s="4" t="s">
        <v>34</v>
      </c>
      <c r="B75" s="5"/>
      <c r="C75" s="5"/>
      <c r="D75" s="5"/>
      <c r="E75" s="5"/>
    </row>
    <row r="76" spans="1:5" x14ac:dyDescent="0.25">
      <c r="A76" t="s">
        <v>6</v>
      </c>
      <c r="B76" s="5">
        <v>100318.58</v>
      </c>
      <c r="C76" s="5">
        <v>156.11000000000001</v>
      </c>
      <c r="D76" s="5">
        <v>0</v>
      </c>
      <c r="E76" s="5">
        <f>B76+C76-D76</f>
        <v>100474.69</v>
      </c>
    </row>
    <row r="77" spans="1:5" x14ac:dyDescent="0.25">
      <c r="A77" t="s">
        <v>30</v>
      </c>
      <c r="B77" s="5">
        <v>4298.2700000000004</v>
      </c>
      <c r="C77" s="5">
        <v>6.69</v>
      </c>
      <c r="D77" s="5">
        <v>0</v>
      </c>
      <c r="E77" s="5">
        <f>B77+C77-D77</f>
        <v>4304.96</v>
      </c>
    </row>
    <row r="78" spans="1:5" x14ac:dyDescent="0.25">
      <c r="A78"/>
      <c r="B78" s="5"/>
      <c r="C78" s="5"/>
      <c r="D78" s="5"/>
      <c r="E78" s="5"/>
    </row>
    <row r="79" spans="1:5" x14ac:dyDescent="0.25">
      <c r="A79" t="s">
        <v>15</v>
      </c>
      <c r="B79" s="5">
        <f>SUM(B76:B77)</f>
        <v>104616.85</v>
      </c>
      <c r="C79" s="5">
        <f t="shared" ref="C79:E79" si="4">SUM(C76:C77)</f>
        <v>162.80000000000001</v>
      </c>
      <c r="D79" s="5">
        <f t="shared" si="4"/>
        <v>0</v>
      </c>
      <c r="E79" s="5">
        <f t="shared" si="4"/>
        <v>104779.65000000001</v>
      </c>
    </row>
    <row r="80" spans="1:5" x14ac:dyDescent="0.25">
      <c r="C80" s="8" t="s">
        <v>35</v>
      </c>
    </row>
    <row r="81" spans="1:5" x14ac:dyDescent="0.25">
      <c r="A81" s="4" t="s">
        <v>41</v>
      </c>
      <c r="C81" s="8"/>
    </row>
    <row r="82" spans="1:5" x14ac:dyDescent="0.25">
      <c r="A82" t="s">
        <v>42</v>
      </c>
      <c r="B82" s="5">
        <v>50000</v>
      </c>
      <c r="C82" s="13">
        <v>0</v>
      </c>
      <c r="D82" s="5">
        <v>0</v>
      </c>
      <c r="E82" s="5">
        <f>B82+C82-D82</f>
        <v>50000</v>
      </c>
    </row>
    <row r="83" spans="1:5" x14ac:dyDescent="0.25">
      <c r="B83" s="5"/>
      <c r="C83" s="13"/>
      <c r="D83" s="5"/>
      <c r="E83" s="5"/>
    </row>
    <row r="84" spans="1:5" x14ac:dyDescent="0.25">
      <c r="A84" t="s">
        <v>15</v>
      </c>
      <c r="B84" s="5">
        <f>B82</f>
        <v>50000</v>
      </c>
      <c r="C84" s="5">
        <f t="shared" ref="C84:E84" si="5">C82</f>
        <v>0</v>
      </c>
      <c r="D84" s="5">
        <f t="shared" si="5"/>
        <v>0</v>
      </c>
      <c r="E84" s="5">
        <f t="shared" si="5"/>
        <v>50000</v>
      </c>
    </row>
    <row r="85" spans="1:5" x14ac:dyDescent="0.25">
      <c r="B85" s="5"/>
      <c r="C85" s="13" t="s">
        <v>43</v>
      </c>
      <c r="D85" s="5"/>
      <c r="E85" s="5"/>
    </row>
    <row r="86" spans="1:5" x14ac:dyDescent="0.25">
      <c r="A86" s="10" t="s">
        <v>36</v>
      </c>
    </row>
    <row r="87" spans="1:5" x14ac:dyDescent="0.25">
      <c r="A87" s="12" t="s">
        <v>6</v>
      </c>
      <c r="B87" s="5">
        <v>50493.34</v>
      </c>
      <c r="C87" s="9">
        <v>15.72</v>
      </c>
      <c r="D87" s="5">
        <v>50000</v>
      </c>
      <c r="E87" s="5">
        <f>B87+C87-D87</f>
        <v>509.05999999999767</v>
      </c>
    </row>
    <row r="88" spans="1:5" x14ac:dyDescent="0.25">
      <c r="A88" t="s">
        <v>7</v>
      </c>
      <c r="B88" s="9">
        <v>25977.29</v>
      </c>
      <c r="C88" s="5">
        <v>8.09</v>
      </c>
      <c r="D88" s="5">
        <v>0</v>
      </c>
      <c r="E88" s="5">
        <f>B88+C88-D88</f>
        <v>25985.38</v>
      </c>
    </row>
    <row r="90" spans="1:5" x14ac:dyDescent="0.25">
      <c r="A90" t="s">
        <v>15</v>
      </c>
      <c r="B90" s="6">
        <f>SUM(B87:B88)</f>
        <v>76470.63</v>
      </c>
      <c r="C90" s="6">
        <f t="shared" ref="C90:D90" si="6">SUM(C87:C88)</f>
        <v>23.810000000000002</v>
      </c>
      <c r="D90" s="6">
        <f t="shared" si="6"/>
        <v>50000</v>
      </c>
      <c r="E90" s="6">
        <f>E87+E88</f>
        <v>26494.44</v>
      </c>
    </row>
    <row r="91" spans="1:5" x14ac:dyDescent="0.25">
      <c r="A91"/>
      <c r="B91" s="6"/>
      <c r="C91" s="6"/>
      <c r="D91" s="6"/>
      <c r="E91" s="6"/>
    </row>
    <row r="92" spans="1:5" x14ac:dyDescent="0.25">
      <c r="A92" t="s">
        <v>37</v>
      </c>
      <c r="E92" s="6">
        <f>E73+E79+E84+E90</f>
        <v>242398.5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2023-04-13T00:46:18Z</cp:lastPrinted>
  <dcterms:created xsi:type="dcterms:W3CDTF">2017-06-07T19:15:33Z</dcterms:created>
  <dcterms:modified xsi:type="dcterms:W3CDTF">2023-04-13T23:56:24Z</dcterms:modified>
</cp:coreProperties>
</file>